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<sst xmlns="http://schemas.openxmlformats.org/spreadsheetml/2006/main" count="100" uniqueCount="77">
  <si>
    <t>黔南州中医医院康复科改造项目预算书</t>
  </si>
  <si>
    <t>项目名称：黔南州中医医院康复科改造项目</t>
  </si>
  <si>
    <t>序号</t>
  </si>
  <si>
    <t>分项工程名称</t>
  </si>
  <si>
    <t>特征描述</t>
  </si>
  <si>
    <t>单位</t>
  </si>
  <si>
    <t>工程量</t>
  </si>
  <si>
    <t>单价</t>
  </si>
  <si>
    <t>合价</t>
  </si>
  <si>
    <t>备注</t>
  </si>
  <si>
    <t>吊顶</t>
  </si>
  <si>
    <t>600mmx600mm微孔抗菌高晶板</t>
  </si>
  <si>
    <t>㎡</t>
  </si>
  <si>
    <t>600*600铝扣板集成吊顶</t>
  </si>
  <si>
    <t>卫生间吊顶</t>
  </si>
  <si>
    <t>平板灯</t>
  </si>
  <si>
    <t>集成吊顶600*600平板灯42W白光</t>
  </si>
  <si>
    <t>盏</t>
  </si>
  <si>
    <t>换气扇</t>
  </si>
  <si>
    <t>600*600集成吊顶换气扇（180W）</t>
  </si>
  <si>
    <t>个</t>
  </si>
  <si>
    <t>卫生间包含通风管道</t>
  </si>
  <si>
    <t>PVC地胶</t>
  </si>
  <si>
    <t>2mm同质透心PVC地胶，环保E1级，防火B1级，防滑R9，耐磨T级，含自流平，界面剂，接缝热焊/密缝，拼花、收边、收口、清理。</t>
  </si>
  <si>
    <t>卫生间地砖拆除</t>
  </si>
  <si>
    <t>卫生间地砖、水泥砂浆人工剔除</t>
  </si>
  <si>
    <t>剔除完成面为最高点-5cm</t>
  </si>
  <si>
    <t>墙体拆除</t>
  </si>
  <si>
    <t>墙体拆除（含砖墙、砌块墙、隔墙等），人工配合机械拆除，拆除至结构基层</t>
  </si>
  <si>
    <t>建渣清运</t>
  </si>
  <si>
    <t>人工清理集中、运输下楼集中装车、外运弃渣</t>
  </si>
  <si>
    <t>m³</t>
  </si>
  <si>
    <t>消防改造</t>
  </si>
  <si>
    <t>消防喷淋头按吊顶高度进行改造。</t>
  </si>
  <si>
    <t>风机盘管改造</t>
  </si>
  <si>
    <t>侧送风改为下送风</t>
  </si>
  <si>
    <t>混凝土地坪</t>
  </si>
  <si>
    <t>含水泥砂石、硬化地面</t>
  </si>
  <si>
    <t>卫生间地砖拆除后，5cm水泥砂浆找平</t>
  </si>
  <si>
    <t>给排水管拆除</t>
  </si>
  <si>
    <t>原楼层给排水线路整体拆除</t>
  </si>
  <si>
    <t>电路改造</t>
  </si>
  <si>
    <t>新装电源线路、含开关插座、人工开槽、安装人工、原材辅材</t>
  </si>
  <si>
    <t>包含拆除部分电源拆除、烟雾报警器高度调整。</t>
  </si>
  <si>
    <t>卫生间隔板</t>
  </si>
  <si>
    <t xml:space="preserve">
抗倍特板/防潮板，厚度12~18mm，成品定制安装；含五金配件（合页、门锁、拉手、支撑脚、连接件），板材封边防水处理，按图纸尺寸安装，含打胶、收口、成品保护
</t>
  </si>
  <si>
    <t>马桶</t>
  </si>
  <si>
    <t>蹲便器</t>
  </si>
  <si>
    <t>定制洗手池</t>
  </si>
  <si>
    <t>定制洗手池，人造大理石台面，加台下盆，不锈钢支架。4个出水口。</t>
  </si>
  <si>
    <t>m</t>
  </si>
  <si>
    <t>拖把池</t>
  </si>
  <si>
    <t>室内门</t>
  </si>
  <si>
    <t>子母门、按设计洞口、钢质门</t>
  </si>
  <si>
    <t>道</t>
  </si>
  <si>
    <t>墙面腻子</t>
  </si>
  <si>
    <t>墙面批刮耐水腻子，基层清理、修补、找平，满批2~3遍，打磨平整，符合涂料施工基层要求，含材料、人工、清理。</t>
  </si>
  <si>
    <t>以吊顶高度为准</t>
  </si>
  <si>
    <t>护士站</t>
  </si>
  <si>
    <t>成品护士站按图定制周长14m</t>
  </si>
  <si>
    <t>不锈钢线条</t>
  </si>
  <si>
    <t>玻璃窗洞空装饰线条、板厚0.9mm</t>
  </si>
  <si>
    <t>玻璃窗</t>
  </si>
  <si>
    <t>12mm钢化玻璃</t>
  </si>
  <si>
    <t>防火门</t>
  </si>
  <si>
    <t>甲级钢质防火门</t>
  </si>
  <si>
    <t>窗帘</t>
  </si>
  <si>
    <t>窗帘标准不得低于GB 18401-2010标准，防火等级不低于B1级。</t>
  </si>
  <si>
    <t>窗帘高度以吊顶高度垂直落地为准，不计算折叠长度。包含窗帘杆，</t>
  </si>
  <si>
    <t>饰面板包柱</t>
  </si>
  <si>
    <t>成品木饰面板/免漆板/科技木皮，基层龙骨+底板安装，面板平整固定，阴阳角顺直，收口收边美观，打胶密封安装、成品保护。防火等级不低于B1</t>
  </si>
  <si>
    <t>A</t>
  </si>
  <si>
    <t>直接费</t>
  </si>
  <si>
    <t>B</t>
  </si>
  <si>
    <t>税金 B=A*税率</t>
  </si>
  <si>
    <t>C</t>
  </si>
  <si>
    <t xml:space="preserve">工程总造价 C=A+B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</si>
</sst>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2"/>
      <color theme="1"/>
      <name val="宋体"/>
      <charset val="134"/>
    </font>
    <font>
      <strike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8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"/>
  <sheetViews>
    <sheetView tabSelected="1" workbookViewId="0">
      <selection activeCell="M31" sqref="M31"/>
    </sheetView>
  </sheetViews>
  <sheetFormatPr defaultColWidth="8.88888888888889" defaultRowHeight="15.6"/>
  <cols>
    <col min="1" max="1" width="6.88888888888889" style="2" customWidth="1"/>
    <col min="2" max="2" width="17.8888888888889" style="2" customWidth="1"/>
    <col min="3" max="3" width="30.1111111111111" style="2" customWidth="1"/>
    <col min="4" max="4" width="10.5555555555556" style="2" customWidth="1"/>
    <col min="5" max="5" width="9.37962962962963" style="2"/>
    <col min="6" max="6" width="9.44444444444444" style="3"/>
    <col min="7" max="7" width="16.4444444444444" style="3" customWidth="1"/>
    <col min="8" max="8" width="22.3796296296296" customWidth="1"/>
  </cols>
  <sheetData>
    <row r="1" ht="36" customHeight="1" spans="1:19">
      <c r="A1" s="4" t="s">
        <v>0</v>
      </c>
      <c r="B1" s="4"/>
      <c r="C1" s="4"/>
      <c r="D1" s="4"/>
      <c r="E1" s="4"/>
      <c r="F1" s="4"/>
      <c r="G1" s="4"/>
      <c r="H1" s="4"/>
    </row>
    <row r="2" ht="43" customHeight="1" spans="1:19">
      <c r="A2" s="5" t="s">
        <v>1</v>
      </c>
      <c r="B2" s="5"/>
      <c r="C2" s="5"/>
      <c r="D2" s="5"/>
      <c r="E2" s="5"/>
      <c r="F2" s="5"/>
      <c r="G2" s="5"/>
      <c r="H2" s="5"/>
      <c r="L2" s="1"/>
      <c r="M2" s="1"/>
      <c r="N2" s="1"/>
      <c r="O2" s="1"/>
      <c r="P2" s="1"/>
      <c r="Q2" s="1"/>
      <c r="R2" s="1"/>
      <c r="S2" s="1"/>
    </row>
    <row r="3" s="1" customFormat="1" ht="43" customHeight="1" spans="1:1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8"/>
      <c r="J3" s="8"/>
      <c r="M3" s="8"/>
      <c r="N3" s="8"/>
      <c r="O3" s="8"/>
      <c r="P3" s="8"/>
    </row>
    <row r="4" s="1" customFormat="1" ht="43" customHeight="1" spans="1:19">
      <c r="A4" s="9">
        <v>1</v>
      </c>
      <c r="B4" s="9" t="s">
        <v>10</v>
      </c>
      <c r="C4" s="9" t="s">
        <v>11</v>
      </c>
      <c r="D4" s="9" t="s">
        <v>12</v>
      </c>
      <c r="E4" s="9">
        <f>88.5+616+60.76+58.9+112.44+193.2</f>
        <v>1129.8</v>
      </c>
      <c r="F4" s="9"/>
      <c r="G4" s="9"/>
      <c r="H4" s="10"/>
      <c r="I4" s="8"/>
      <c r="J4" s="8"/>
      <c r="M4" s="8"/>
      <c r="N4" s="8"/>
      <c r="O4" s="8"/>
      <c r="P4" s="8"/>
    </row>
    <row r="5" s="1" customFormat="1" ht="43" customHeight="1" spans="1:19">
      <c r="A5" s="9">
        <v>2</v>
      </c>
      <c r="B5" s="9" t="s">
        <v>10</v>
      </c>
      <c r="C5" s="9" t="s">
        <v>13</v>
      </c>
      <c r="D5" s="9" t="s">
        <v>12</v>
      </c>
      <c r="E5" s="9">
        <f>15.6</f>
        <v>15.6</v>
      </c>
      <c r="F5" s="9"/>
      <c r="G5" s="9"/>
      <c r="H5" s="10"/>
      <c r="I5" s="8"/>
      <c r="J5" s="8"/>
      <c r="M5" s="8"/>
      <c r="N5" s="8"/>
      <c r="O5" s="8"/>
      <c r="P5" s="8"/>
    </row>
    <row r="6" s="1" customFormat="1" ht="43" customHeight="1" spans="1:19">
      <c r="A6" s="9">
        <v>3</v>
      </c>
      <c r="B6" s="9" t="s">
        <v>14</v>
      </c>
      <c r="C6" s="9" t="s">
        <v>13</v>
      </c>
      <c r="D6" s="9" t="s">
        <v>12</v>
      </c>
      <c r="E6" s="9">
        <f>29.17+41.49</f>
        <v>70.66</v>
      </c>
      <c r="F6" s="9"/>
      <c r="G6" s="9"/>
      <c r="H6" s="10"/>
      <c r="I6" s="8"/>
      <c r="J6" s="8"/>
      <c r="M6" s="8"/>
      <c r="N6" s="11"/>
      <c r="O6" s="11"/>
      <c r="P6" s="8"/>
    </row>
    <row r="7" s="1" customFormat="1" ht="43" customHeight="1" spans="1:19">
      <c r="A7" s="9">
        <v>4</v>
      </c>
      <c r="B7" s="9" t="s">
        <v>15</v>
      </c>
      <c r="C7" s="9" t="s">
        <v>16</v>
      </c>
      <c r="D7" s="9" t="s">
        <v>17</v>
      </c>
      <c r="E7" s="9">
        <v>125</v>
      </c>
      <c r="F7" s="9"/>
      <c r="G7" s="9"/>
      <c r="H7" s="10"/>
      <c r="I7" s="8"/>
      <c r="J7" s="8"/>
      <c r="M7" s="8"/>
      <c r="N7" s="8"/>
      <c r="O7" s="8"/>
      <c r="P7" s="8"/>
    </row>
    <row r="8" s="1" customFormat="1" ht="43" customHeight="1" spans="1:19">
      <c r="A8" s="9">
        <v>5</v>
      </c>
      <c r="B8" s="9" t="s">
        <v>18</v>
      </c>
      <c r="C8" s="9" t="s">
        <v>19</v>
      </c>
      <c r="D8" s="9" t="s">
        <v>20</v>
      </c>
      <c r="E8" s="9">
        <v>8</v>
      </c>
      <c r="F8" s="9"/>
      <c r="G8" s="9"/>
      <c r="H8" s="12" t="s">
        <v>21</v>
      </c>
      <c r="I8" s="8"/>
      <c r="J8" s="8"/>
      <c r="M8" s="8"/>
      <c r="N8" s="8"/>
      <c r="O8" s="8"/>
      <c r="P8" s="8"/>
    </row>
    <row r="9" s="1" customFormat="1" ht="75" customHeight="1" spans="1:19">
      <c r="A9" s="9">
        <v>6</v>
      </c>
      <c r="B9" s="9" t="s">
        <v>22</v>
      </c>
      <c r="C9" s="13" t="s">
        <v>23</v>
      </c>
      <c r="D9" s="9" t="s">
        <v>12</v>
      </c>
      <c r="E9" s="9">
        <f>112.44+15.62+616.02+58.9+60.76+88.5+193.2</f>
        <v>1145.44</v>
      </c>
      <c r="F9" s="14"/>
      <c r="G9" s="9"/>
      <c r="H9" s="10"/>
      <c r="I9" s="8"/>
      <c r="J9" s="8"/>
      <c r="M9" s="8"/>
      <c r="N9" s="8"/>
      <c r="O9" s="8"/>
      <c r="P9" s="8"/>
    </row>
    <row r="10" s="1" customFormat="1" ht="50" customHeight="1" spans="1:19">
      <c r="A10" s="9">
        <v>7</v>
      </c>
      <c r="B10" s="9" t="s">
        <v>24</v>
      </c>
      <c r="C10" s="9" t="s">
        <v>25</v>
      </c>
      <c r="D10" s="9" t="s">
        <v>12</v>
      </c>
      <c r="E10" s="9">
        <f>50+41.49</f>
        <v>91.49</v>
      </c>
      <c r="F10" s="14"/>
      <c r="G10" s="9"/>
      <c r="H10" s="10" t="s">
        <v>26</v>
      </c>
      <c r="I10" s="8"/>
      <c r="J10" s="8"/>
      <c r="M10" s="8"/>
      <c r="N10" s="8"/>
      <c r="O10" s="8"/>
      <c r="P10" s="8"/>
    </row>
    <row r="11" s="1" customFormat="1" ht="60" customHeight="1" spans="1:19">
      <c r="A11" s="9">
        <v>8</v>
      </c>
      <c r="B11" s="9" t="s">
        <v>27</v>
      </c>
      <c r="C11" s="9" t="s">
        <v>28</v>
      </c>
      <c r="D11" s="9" t="s">
        <v>12</v>
      </c>
      <c r="E11" s="9">
        <f>(10.57+5.52)*3*17+(37.86*1.5*3)</f>
        <v>990.96</v>
      </c>
      <c r="F11" s="9"/>
      <c r="G11" s="9"/>
      <c r="H11" s="10"/>
      <c r="I11" s="8"/>
      <c r="J11" s="8"/>
    </row>
    <row r="12" s="1" customFormat="1" ht="43" customHeight="1" spans="1:19">
      <c r="A12" s="9">
        <v>9</v>
      </c>
      <c r="B12" s="9" t="s">
        <v>29</v>
      </c>
      <c r="C12" s="9" t="s">
        <v>30</v>
      </c>
      <c r="D12" s="9" t="s">
        <v>31</v>
      </c>
      <c r="E12" s="15">
        <f>E11*0.2</f>
        <v>198.192</v>
      </c>
      <c r="F12" s="9"/>
      <c r="G12" s="9"/>
      <c r="H12" s="10"/>
      <c r="I12" s="8"/>
      <c r="J12" s="8"/>
    </row>
    <row r="13" s="1" customFormat="1" ht="43" customHeight="1" spans="1:19">
      <c r="A13" s="9">
        <v>10</v>
      </c>
      <c r="B13" s="9" t="s">
        <v>32</v>
      </c>
      <c r="C13" s="9" t="s">
        <v>33</v>
      </c>
      <c r="D13" s="9" t="s">
        <v>20</v>
      </c>
      <c r="E13" s="9">
        <v>80</v>
      </c>
      <c r="F13" s="9"/>
      <c r="G13" s="9"/>
      <c r="H13" s="10"/>
      <c r="I13" s="8"/>
      <c r="J13" s="8"/>
    </row>
    <row r="14" s="1" customFormat="1" ht="43" customHeight="1" spans="1:19">
      <c r="A14" s="9">
        <v>11</v>
      </c>
      <c r="B14" s="16" t="s">
        <v>34</v>
      </c>
      <c r="C14" s="16" t="s">
        <v>35</v>
      </c>
      <c r="D14" s="16" t="s">
        <v>20</v>
      </c>
      <c r="E14" s="16">
        <v>17</v>
      </c>
      <c r="F14" s="16"/>
      <c r="G14" s="9"/>
      <c r="H14" s="17"/>
      <c r="I14" s="8"/>
      <c r="J14" s="18"/>
    </row>
    <row r="15" s="1" customFormat="1" ht="43" customHeight="1" spans="1:19">
      <c r="A15" s="9">
        <v>12</v>
      </c>
      <c r="B15" s="9" t="s">
        <v>36</v>
      </c>
      <c r="C15" s="9" t="s">
        <v>37</v>
      </c>
      <c r="D15" s="9" t="s">
        <v>12</v>
      </c>
      <c r="E15" s="9">
        <v>55</v>
      </c>
      <c r="F15" s="9"/>
      <c r="G15" s="9"/>
      <c r="H15" s="12" t="s">
        <v>38</v>
      </c>
      <c r="I15" s="8"/>
      <c r="J15" s="8"/>
    </row>
    <row r="16" s="1" customFormat="1" ht="43" customHeight="1" spans="1:19">
      <c r="A16" s="9">
        <v>13</v>
      </c>
      <c r="B16" s="9" t="s">
        <v>39</v>
      </c>
      <c r="C16" s="9" t="s">
        <v>40</v>
      </c>
      <c r="D16" s="9" t="s">
        <v>12</v>
      </c>
      <c r="E16" s="9">
        <v>1145.44</v>
      </c>
      <c r="F16" s="9"/>
      <c r="G16" s="9"/>
      <c r="H16" s="19"/>
      <c r="I16" s="8"/>
      <c r="J16" s="8"/>
    </row>
    <row r="17" s="1" customFormat="1" ht="56" customHeight="1" spans="1:10">
      <c r="A17" s="9">
        <v>14</v>
      </c>
      <c r="B17" s="9" t="s">
        <v>41</v>
      </c>
      <c r="C17" s="9" t="s">
        <v>42</v>
      </c>
      <c r="D17" s="9" t="s">
        <v>12</v>
      </c>
      <c r="E17" s="9">
        <v>1145.44</v>
      </c>
      <c r="F17" s="9"/>
      <c r="G17" s="9"/>
      <c r="H17" s="12" t="s">
        <v>43</v>
      </c>
      <c r="I17" s="8"/>
      <c r="J17" s="8"/>
    </row>
    <row r="18" s="1" customFormat="1" ht="116" customHeight="1" spans="1:10">
      <c r="A18" s="9">
        <v>15</v>
      </c>
      <c r="B18" s="9" t="s">
        <v>44</v>
      </c>
      <c r="C18" s="9" t="s">
        <v>45</v>
      </c>
      <c r="D18" s="9" t="s">
        <v>12</v>
      </c>
      <c r="E18" s="9">
        <f>12+(7.84+8)*2.2</f>
        <v>46.848</v>
      </c>
      <c r="F18" s="9"/>
      <c r="G18" s="9"/>
      <c r="H18" s="10"/>
      <c r="I18" s="8"/>
      <c r="J18" s="8"/>
    </row>
    <row r="19" s="1" customFormat="1" ht="35" customHeight="1" spans="1:10">
      <c r="A19" s="9"/>
      <c r="B19" s="9" t="s">
        <v>46</v>
      </c>
      <c r="C19" s="9"/>
      <c r="D19" s="9" t="s">
        <v>20</v>
      </c>
      <c r="E19" s="9">
        <v>5</v>
      </c>
      <c r="F19" s="9"/>
      <c r="G19" s="9"/>
      <c r="H19" s="10"/>
      <c r="I19" s="8"/>
      <c r="J19" s="8"/>
    </row>
    <row r="20" s="1" customFormat="1" ht="35" customHeight="1" spans="1:10">
      <c r="A20" s="9"/>
      <c r="B20" s="9" t="s">
        <v>47</v>
      </c>
      <c r="C20" s="9"/>
      <c r="D20" s="9" t="s">
        <v>20</v>
      </c>
      <c r="E20" s="9">
        <v>2</v>
      </c>
      <c r="F20" s="9"/>
      <c r="G20" s="9"/>
      <c r="H20" s="10"/>
      <c r="I20" s="8"/>
      <c r="J20" s="8"/>
    </row>
    <row r="21" s="1" customFormat="1" ht="51" customHeight="1" spans="1:10">
      <c r="A21" s="9"/>
      <c r="B21" s="9" t="s">
        <v>48</v>
      </c>
      <c r="C21" s="9" t="s">
        <v>49</v>
      </c>
      <c r="D21" s="9" t="s">
        <v>50</v>
      </c>
      <c r="E21" s="9">
        <v>3.1</v>
      </c>
      <c r="F21" s="9"/>
      <c r="G21" s="9"/>
      <c r="H21" s="10"/>
      <c r="I21" s="8"/>
      <c r="J21" s="8"/>
    </row>
    <row r="22" s="1" customFormat="1" ht="43" customHeight="1" spans="1:10">
      <c r="A22" s="9"/>
      <c r="B22" s="9" t="s">
        <v>51</v>
      </c>
      <c r="C22" s="9"/>
      <c r="D22" s="9" t="s">
        <v>20</v>
      </c>
      <c r="E22" s="9">
        <v>1</v>
      </c>
      <c r="F22" s="9"/>
      <c r="G22" s="9"/>
      <c r="H22" s="10"/>
      <c r="I22" s="8"/>
      <c r="J22" s="8"/>
    </row>
    <row r="23" s="1" customFormat="1" ht="43" customHeight="1" spans="1:10">
      <c r="A23" s="9">
        <v>16</v>
      </c>
      <c r="B23" s="9" t="s">
        <v>52</v>
      </c>
      <c r="C23" s="9" t="s">
        <v>53</v>
      </c>
      <c r="D23" s="9" t="s">
        <v>54</v>
      </c>
      <c r="E23" s="9">
        <v>11</v>
      </c>
      <c r="F23" s="9"/>
      <c r="G23" s="9"/>
      <c r="H23" s="10"/>
      <c r="I23" s="8"/>
      <c r="J23" s="8"/>
    </row>
    <row r="24" s="1" customFormat="1" ht="83" customHeight="1" spans="1:10">
      <c r="A24" s="9">
        <v>17</v>
      </c>
      <c r="B24" s="9" t="s">
        <v>55</v>
      </c>
      <c r="C24" s="9" t="s">
        <v>56</v>
      </c>
      <c r="D24" s="9" t="s">
        <v>12</v>
      </c>
      <c r="E24" s="9">
        <f>(31.76+37.31+41+69.82+44.54+180)*2.8</f>
        <v>1132.404</v>
      </c>
      <c r="F24" s="9"/>
      <c r="G24" s="9"/>
      <c r="H24" s="10" t="s">
        <v>57</v>
      </c>
      <c r="I24" s="8"/>
      <c r="J24" s="8"/>
    </row>
    <row r="25" s="1" customFormat="1" ht="43" customHeight="1" spans="1:10">
      <c r="A25" s="9">
        <v>18</v>
      </c>
      <c r="B25" s="9" t="s">
        <v>58</v>
      </c>
      <c r="C25" s="9" t="s">
        <v>59</v>
      </c>
      <c r="D25" s="9" t="s">
        <v>20</v>
      </c>
      <c r="E25" s="9">
        <v>1</v>
      </c>
      <c r="F25" s="9"/>
      <c r="G25" s="9"/>
      <c r="H25" s="10"/>
      <c r="I25" s="8"/>
      <c r="J25" s="8"/>
    </row>
    <row r="26" s="1" customFormat="1" ht="43" customHeight="1" spans="1:10">
      <c r="A26" s="9">
        <v>19</v>
      </c>
      <c r="B26" s="9" t="s">
        <v>60</v>
      </c>
      <c r="C26" s="9" t="s">
        <v>61</v>
      </c>
      <c r="D26" s="9" t="s">
        <v>50</v>
      </c>
      <c r="E26" s="9">
        <v>13</v>
      </c>
      <c r="F26" s="9"/>
      <c r="G26" s="9"/>
      <c r="H26" s="10"/>
      <c r="I26" s="8"/>
      <c r="J26" s="18"/>
    </row>
    <row r="27" s="1" customFormat="1" ht="43" customHeight="1" spans="1:10">
      <c r="A27" s="9">
        <v>20</v>
      </c>
      <c r="B27" s="9" t="s">
        <v>62</v>
      </c>
      <c r="C27" s="9" t="s">
        <v>63</v>
      </c>
      <c r="D27" s="9" t="s">
        <v>12</v>
      </c>
      <c r="E27" s="9">
        <v>8</v>
      </c>
      <c r="F27" s="9"/>
      <c r="G27" s="9"/>
      <c r="H27" s="10"/>
      <c r="I27" s="8"/>
      <c r="J27" s="8"/>
    </row>
    <row r="28" s="1" customFormat="1" ht="43" customHeight="1" spans="1:10">
      <c r="A28" s="9">
        <v>21</v>
      </c>
      <c r="B28" s="9" t="s">
        <v>64</v>
      </c>
      <c r="C28" s="9" t="s">
        <v>65</v>
      </c>
      <c r="D28" s="9" t="s">
        <v>12</v>
      </c>
      <c r="E28" s="9">
        <f>24+16.5</f>
        <v>40.5</v>
      </c>
      <c r="F28" s="9"/>
      <c r="G28" s="9"/>
      <c r="H28" s="10"/>
      <c r="I28" s="20"/>
      <c r="J28" s="8"/>
    </row>
    <row r="29" customFormat="1" ht="52" customHeight="1" spans="1:10">
      <c r="A29" s="9">
        <v>22</v>
      </c>
      <c r="B29" s="9" t="s">
        <v>66</v>
      </c>
      <c r="C29" s="9" t="s">
        <v>67</v>
      </c>
      <c r="D29" s="9" t="s">
        <v>12</v>
      </c>
      <c r="E29" s="9">
        <v>120</v>
      </c>
      <c r="F29" s="9"/>
      <c r="G29" s="9"/>
      <c r="H29" s="21" t="s">
        <v>68</v>
      </c>
      <c r="I29" s="22"/>
      <c r="J29" s="23"/>
    </row>
    <row r="30" customFormat="1" ht="88" customHeight="1" spans="1:10">
      <c r="A30" s="9">
        <v>23</v>
      </c>
      <c r="B30" s="9" t="s">
        <v>69</v>
      </c>
      <c r="C30" s="9" t="s">
        <v>70</v>
      </c>
      <c r="D30" s="9" t="s">
        <v>12</v>
      </c>
      <c r="E30" s="9">
        <v>40</v>
      </c>
      <c r="F30" s="9"/>
      <c r="G30" s="9"/>
      <c r="H30" s="10"/>
      <c r="I30" s="23"/>
    </row>
    <row r="31" ht="43" customHeight="1" spans="1:10">
      <c r="A31" s="24" t="s">
        <v>71</v>
      </c>
      <c r="B31" s="24" t="s">
        <v>72</v>
      </c>
      <c r="C31" s="24"/>
      <c r="D31" s="24"/>
      <c r="E31" s="24"/>
      <c r="F31" s="24"/>
      <c r="G31" s="25">
        <f>SUM(G4:G30)</f>
        <v>0</v>
      </c>
      <c r="H31" s="26"/>
      <c r="I31" s="23"/>
    </row>
    <row r="32" ht="43" customHeight="1" spans="1:10">
      <c r="A32" s="24" t="s">
        <v>73</v>
      </c>
      <c r="B32" s="24" t="s">
        <v>74</v>
      </c>
      <c r="C32" s="24"/>
      <c r="D32" s="24"/>
      <c r="E32" s="24"/>
      <c r="F32" s="24"/>
      <c r="G32" s="27">
        <f>G31*0.03</f>
        <v>0</v>
      </c>
      <c r="H32" s="26"/>
    </row>
    <row r="33" ht="43" customHeight="1" spans="1:8">
      <c r="A33" s="24" t="s">
        <v>75</v>
      </c>
      <c r="B33" s="24" t="s">
        <v>76</v>
      </c>
      <c r="C33" s="24"/>
      <c r="D33" s="24"/>
      <c r="E33" s="24"/>
      <c r="F33" s="24"/>
      <c r="G33" s="27">
        <f>SUM(G31:G32)</f>
        <v>0</v>
      </c>
      <c r="H33" s="26"/>
    </row>
    <row r="34" ht="43" customHeight="1"/>
    <row r="35" ht="43.95" customHeight="1"/>
    <row r="36" ht="43.95" customHeight="1"/>
  </sheetData>
  <mergeCells count="5">
    <mergeCell ref="A1:H1"/>
    <mergeCell ref="A2:H2"/>
    <mergeCell ref="B31:F31"/>
    <mergeCell ref="B32:F32"/>
    <mergeCell ref="B33:F33"/>
  </mergeCells>
  <pageMargins left="0.275" right="0.118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wenqifu</dc:creator>
  <cp:lastModifiedBy>化骨龙</cp:lastModifiedBy>
  <dcterms:created xsi:type="dcterms:W3CDTF">2025-06-06T02:57:00Z</dcterms:created>
  <dcterms:modified xsi:type="dcterms:W3CDTF">2026-06-15T01:32:44Z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9E7A98BBBAE3486B802656D2C5FF304B_13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